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URS\UE8 SIG - DCG\DCG 1\2020_2021_DCG1\TABLEUR_V2\DEMONSTRATION\"/>
    </mc:Choice>
  </mc:AlternateContent>
  <xr:revisionPtr revIDLastSave="0" documentId="13_ncr:1_{37D3A7B7-7560-496D-B41F-BDE2D697AE00}" xr6:coauthVersionLast="45" xr6:coauthVersionMax="45" xr10:uidLastSave="{00000000-0000-0000-0000-000000000000}"/>
  <bookViews>
    <workbookView xWindow="-120" yWindow="-120" windowWidth="29040" windowHeight="15840" activeTab="2" xr2:uid="{BBFA326E-5975-4C09-A29F-735553B5E2CA}"/>
  </bookViews>
  <sheets>
    <sheet name="INDEX" sheetId="2" r:id="rId1"/>
    <sheet name="EQUIV" sheetId="7" r:id="rId2"/>
    <sheet name="DEMO INDEX+EQUIV" sheetId="9" r:id="rId3"/>
    <sheet name="Enoncé Exercice 1" sheetId="6" r:id="rId4"/>
    <sheet name="Corrigé Exercice 1" sheetId="10" r:id="rId5"/>
  </sheets>
  <definedNames>
    <definedName name="Fiche">INDEX!$A$1:$E$5</definedName>
    <definedName name="_xlnm.Data_Form">#REF!</definedName>
    <definedName name="PLANNING">'DEMO INDEX+EQUIV'!$A$2:$C$7</definedName>
    <definedName name="Réduction">#REF!</definedName>
    <definedName name="Relevé_de_notes" localSheetId="4">'Corrigé Exercice 1'!$A$4:$F$16</definedName>
    <definedName name="Relevé_de_notes" localSheetId="3">'Enoncé Exercice 1'!$A$4:$F$16</definedName>
    <definedName name="Relevé_de_notes">#REF!</definedName>
    <definedName name="Tableau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6" l="1"/>
  <c r="B12" i="2"/>
  <c r="B10" i="2"/>
  <c r="B9" i="2"/>
  <c r="B11" i="7"/>
  <c r="B10" i="7"/>
  <c r="C12" i="9"/>
  <c r="F12" i="9" s="1"/>
  <c r="C9" i="9"/>
  <c r="F9" i="9" s="1"/>
  <c r="K10" i="10" l="1"/>
  <c r="K9" i="10"/>
  <c r="K8" i="10"/>
  <c r="K7" i="10"/>
  <c r="K6" i="10"/>
  <c r="K5" i="10"/>
</calcChain>
</file>

<file path=xl/sharedStrings.xml><?xml version="1.0" encoding="utf-8"?>
<sst xmlns="http://schemas.openxmlformats.org/spreadsheetml/2006/main" count="177" uniqueCount="96">
  <si>
    <t>A2</t>
  </si>
  <si>
    <t>A6</t>
  </si>
  <si>
    <t>A10</t>
  </si>
  <si>
    <t>Enoncé :</t>
  </si>
  <si>
    <t>Prénom</t>
  </si>
  <si>
    <t>Horaire</t>
  </si>
  <si>
    <t>14h</t>
  </si>
  <si>
    <t>15h</t>
  </si>
  <si>
    <t>16h</t>
  </si>
  <si>
    <t>17h</t>
  </si>
  <si>
    <t>18h</t>
  </si>
  <si>
    <t>19h</t>
  </si>
  <si>
    <t>Salle</t>
  </si>
  <si>
    <t>A14</t>
  </si>
  <si>
    <t>A26</t>
  </si>
  <si>
    <t>Groupe</t>
  </si>
  <si>
    <t>Arrêt</t>
  </si>
  <si>
    <t>Neuville</t>
  </si>
  <si>
    <t>Conflans</t>
  </si>
  <si>
    <t>Achères</t>
  </si>
  <si>
    <t>Laffitte</t>
  </si>
  <si>
    <t>Sartrouville</t>
  </si>
  <si>
    <t>Nanterre</t>
  </si>
  <si>
    <t>Houilles</t>
  </si>
  <si>
    <t>Quai</t>
  </si>
  <si>
    <t>19h01</t>
  </si>
  <si>
    <t>19h06</t>
  </si>
  <si>
    <t>19h08</t>
  </si>
  <si>
    <t>19h16</t>
  </si>
  <si>
    <t>19h14</t>
  </si>
  <si>
    <t>19h18</t>
  </si>
  <si>
    <t>19h24</t>
  </si>
  <si>
    <t>Nom</t>
  </si>
  <si>
    <t>Numéro de fixe</t>
  </si>
  <si>
    <t>Ville</t>
  </si>
  <si>
    <t xml:space="preserve">Remplissez les cases en bleu à l'aide de la combinaison INDEX/EQUIV. </t>
  </si>
  <si>
    <t>Washington</t>
  </si>
  <si>
    <t>George</t>
  </si>
  <si>
    <t>John</t>
  </si>
  <si>
    <t>Adams</t>
  </si>
  <si>
    <t>Thomas</t>
  </si>
  <si>
    <t>Jefferson</t>
  </si>
  <si>
    <t>James</t>
  </si>
  <si>
    <t>Madison</t>
  </si>
  <si>
    <t>Monroe</t>
  </si>
  <si>
    <t xml:space="preserve">Andrew </t>
  </si>
  <si>
    <t>Jackson</t>
  </si>
  <si>
    <t>Tyler</t>
  </si>
  <si>
    <t>Polk</t>
  </si>
  <si>
    <t>Zachary</t>
  </si>
  <si>
    <t>Taylor</t>
  </si>
  <si>
    <t xml:space="preserve">Millard </t>
  </si>
  <si>
    <t>Fillmore</t>
  </si>
  <si>
    <t xml:space="preserve">Franklin </t>
  </si>
  <si>
    <t>Pierce</t>
  </si>
  <si>
    <t>Buchanan</t>
  </si>
  <si>
    <t>Paris</t>
  </si>
  <si>
    <t>Lens</t>
  </si>
  <si>
    <t>Lille</t>
  </si>
  <si>
    <t>Sochaux</t>
  </si>
  <si>
    <t>Nice</t>
  </si>
  <si>
    <t>Marseille</t>
  </si>
  <si>
    <t>Toulon</t>
  </si>
  <si>
    <t>Bordeaux</t>
  </si>
  <si>
    <t>Nancy</t>
  </si>
  <si>
    <t>Toulouse</t>
  </si>
  <si>
    <t>Rennes</t>
  </si>
  <si>
    <t>Lyon</t>
  </si>
  <si>
    <t>Prénom de la personne à Bordeaux :</t>
  </si>
  <si>
    <r>
      <t xml:space="preserve">Ville de la personne </t>
    </r>
    <r>
      <rPr>
        <b/>
        <sz val="11"/>
        <color theme="1"/>
        <rFont val="Calibri"/>
        <family val="2"/>
        <scheme val="minor"/>
      </rPr>
      <t>au dessus</t>
    </r>
    <r>
      <rPr>
        <sz val="11"/>
        <color theme="1"/>
        <rFont val="Calibri"/>
        <family val="2"/>
        <scheme val="minor"/>
      </rPr>
      <t xml:space="preserve"> de Mr Jackson dans la liste:</t>
    </r>
  </si>
  <si>
    <t>Prénomde Mr Polk Mr Buchanan :</t>
  </si>
  <si>
    <t>Nom de l'habitant de Rennes :</t>
  </si>
  <si>
    <r>
      <t xml:space="preserve">Numéro de fixe de la personne </t>
    </r>
    <r>
      <rPr>
        <b/>
        <sz val="11"/>
        <color theme="1"/>
        <rFont val="Calibri"/>
        <family val="2"/>
        <scheme val="minor"/>
      </rPr>
      <t>après</t>
    </r>
    <r>
      <rPr>
        <sz val="11"/>
        <color theme="1"/>
        <rFont val="Calibri"/>
        <family val="2"/>
        <scheme val="minor"/>
      </rPr>
      <t xml:space="preserve"> Mr Jefferson dans la liste :</t>
    </r>
  </si>
  <si>
    <t>Numéro de téléphone de Mr Buchanan :</t>
  </si>
  <si>
    <t>Horaires</t>
  </si>
  <si>
    <t>=INDEX(PLANNING;EQUIV(C9;B2:B7);1)</t>
  </si>
  <si>
    <t>=INDEX(PLANNING;EQUIV(C12;C2:C7);1)</t>
  </si>
  <si>
    <t>EQUIV(C9;B2:B7)</t>
  </si>
  <si>
    <t>EQUIV(C12;C2:C7)</t>
  </si>
  <si>
    <t>Donc</t>
  </si>
  <si>
    <t>Décomposition :</t>
  </si>
  <si>
    <t>INDEX(PLANNING;2;1)</t>
  </si>
  <si>
    <t>INDEX(PLANNING;3;1)</t>
  </si>
  <si>
    <t>(On recherche une valeur dans le tableau PLANNING (A2:C7). On prend la troisième ligne PUIS la première colonne</t>
  </si>
  <si>
    <t>(On recherche une valeur dans le tableau PLANNING (A2:C7). On prend la deuxième ligne PUIS la première colonne</t>
  </si>
  <si>
    <t>Critère</t>
  </si>
  <si>
    <t>Résultat</t>
  </si>
  <si>
    <t>=EQUIV("Houilles";A1:A8;0)</t>
  </si>
  <si>
    <t>=EQUIV("19h16";A6:C6;0)</t>
  </si>
  <si>
    <t>EQUIV renvoie la position du critère dans la colonne OU ligne</t>
  </si>
  <si>
    <t>=INDEX(A5:C5;3)</t>
  </si>
  <si>
    <t>INDEX renvoie la valeur de la 3 ème cellule sur la ligne A5:C5</t>
  </si>
  <si>
    <t>=INDEX(B1:B7;4)</t>
  </si>
  <si>
    <t>INDEX renvoie la valeur de la 4ème cellule sur la colonne B1:B7</t>
  </si>
  <si>
    <t>=INDEX(A2:C7;2;2)</t>
  </si>
  <si>
    <t>INDEX renvoie la valeur de la 2ème ligne et 2 ème colonne dans le tableau A2:C7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</si>
</sst>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0" fontId="0" fillId="4" borderId="0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3" borderId="6" xfId="0" applyFill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4" borderId="1" xfId="0" applyFont="1" applyFill="1" applyBorder="1"/>
    <xf numFmtId="15" fontId="0" fillId="0" borderId="0" xfId="0" applyNumberFormat="1"/>
    <xf numFmtId="15" fontId="0" fillId="0" borderId="0" xfId="0" applyNumberFormat="1" applyBorder="1"/>
    <xf numFmtId="0" fontId="0" fillId="4" borderId="0" xfId="0" applyFill="1" applyBorder="1" applyAlignment="1">
      <alignment horizontal="center"/>
    </xf>
    <xf numFmtId="0" fontId="0" fillId="0" borderId="0" xfId="0" applyFill="1" applyBorder="1"/>
    <xf numFmtId="0" fontId="0" fillId="0" borderId="6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0" borderId="7" xfId="0" applyFill="1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10" xfId="0" applyFill="1" applyBorder="1"/>
    <xf numFmtId="0" fontId="0" fillId="0" borderId="11" xfId="0" applyBorder="1" applyAlignment="1">
      <alignment horizontal="right"/>
    </xf>
    <xf numFmtId="0" fontId="0" fillId="0" borderId="10" xfId="0" applyBorder="1"/>
    <xf numFmtId="0" fontId="0" fillId="0" borderId="11" xfId="0" applyFill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Fill="1" applyBorder="1" applyAlignment="1">
      <alignment horizontal="right"/>
    </xf>
    <xf numFmtId="0" fontId="1" fillId="2" borderId="6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5" borderId="6" xfId="0" applyFill="1" applyBorder="1" applyAlignment="1">
      <alignment horizontal="center"/>
    </xf>
    <xf numFmtId="0" fontId="0" fillId="0" borderId="6" xfId="0" quotePrefix="1" applyBorder="1" applyAlignment="1">
      <alignment horizontal="left"/>
    </xf>
    <xf numFmtId="0" fontId="1" fillId="0" borderId="0" xfId="0" applyFont="1"/>
    <xf numFmtId="0" fontId="0" fillId="0" borderId="6" xfId="0" applyBorder="1" applyAlignment="1">
      <alignment horizontal="center" vertical="top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4" borderId="6" xfId="0" applyFill="1" applyBorder="1"/>
    <xf numFmtId="0" fontId="0" fillId="0" borderId="0" xfId="0" quotePrefix="1"/>
    <xf numFmtId="49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DE79-C7F5-46F7-B712-9277C563A197}">
  <dimension ref="A1:F12"/>
  <sheetViews>
    <sheetView showGridLines="0" zoomScale="110" zoomScaleNormal="110" workbookViewId="0">
      <selection activeCell="B21" sqref="B21"/>
    </sheetView>
  </sheetViews>
  <sheetFormatPr baseColWidth="10" defaultRowHeight="15" x14ac:dyDescent="0.25"/>
  <sheetData>
    <row r="1" spans="1:6" x14ac:dyDescent="0.25">
      <c r="A1" s="21" t="s">
        <v>5</v>
      </c>
      <c r="B1" s="22" t="s">
        <v>12</v>
      </c>
      <c r="C1" s="22" t="s">
        <v>15</v>
      </c>
      <c r="D1" s="16"/>
      <c r="E1" s="16"/>
      <c r="F1" s="10"/>
    </row>
    <row r="2" spans="1:6" x14ac:dyDescent="0.25">
      <c r="A2" s="20" t="s">
        <v>6</v>
      </c>
      <c r="B2" s="18" t="s">
        <v>13</v>
      </c>
      <c r="C2" s="19">
        <v>2</v>
      </c>
      <c r="E2" s="11"/>
      <c r="F2" s="10"/>
    </row>
    <row r="3" spans="1:6" x14ac:dyDescent="0.25">
      <c r="A3" s="20" t="s">
        <v>7</v>
      </c>
      <c r="B3" s="18" t="s">
        <v>1</v>
      </c>
      <c r="C3" s="19">
        <v>3</v>
      </c>
      <c r="E3" s="11"/>
      <c r="F3" s="10"/>
    </row>
    <row r="4" spans="1:6" x14ac:dyDescent="0.25">
      <c r="A4" s="20" t="s">
        <v>8</v>
      </c>
      <c r="B4" s="18" t="s">
        <v>0</v>
      </c>
      <c r="C4" s="19">
        <v>5</v>
      </c>
      <c r="E4" s="11"/>
      <c r="F4" s="10"/>
    </row>
    <row r="5" spans="1:6" x14ac:dyDescent="0.25">
      <c r="A5" s="20" t="s">
        <v>9</v>
      </c>
      <c r="B5" s="18" t="s">
        <v>2</v>
      </c>
      <c r="C5" s="19">
        <v>1</v>
      </c>
      <c r="E5" s="11"/>
      <c r="F5" s="10"/>
    </row>
    <row r="6" spans="1:6" x14ac:dyDescent="0.25">
      <c r="A6" s="20" t="s">
        <v>10</v>
      </c>
      <c r="B6" s="18" t="s">
        <v>13</v>
      </c>
      <c r="C6" s="19">
        <v>4</v>
      </c>
      <c r="E6" s="11"/>
      <c r="F6" s="10"/>
    </row>
    <row r="7" spans="1:6" x14ac:dyDescent="0.25">
      <c r="A7" s="20" t="s">
        <v>11</v>
      </c>
      <c r="B7" s="18" t="s">
        <v>14</v>
      </c>
      <c r="C7" s="19">
        <v>6</v>
      </c>
      <c r="E7" s="11"/>
      <c r="F7" s="10"/>
    </row>
    <row r="8" spans="1:6" x14ac:dyDescent="0.25">
      <c r="A8" s="10"/>
      <c r="E8" s="11"/>
      <c r="F8" s="10"/>
    </row>
    <row r="9" spans="1:6" x14ac:dyDescent="0.25">
      <c r="A9" s="20" t="s">
        <v>86</v>
      </c>
      <c r="B9" s="41">
        <f>INDEX(A5:C5,3)</f>
        <v>1</v>
      </c>
      <c r="C9" s="45" t="s">
        <v>90</v>
      </c>
      <c r="D9" s="1"/>
      <c r="E9" t="s">
        <v>91</v>
      </c>
    </row>
    <row r="10" spans="1:6" x14ac:dyDescent="0.25">
      <c r="A10" s="20" t="s">
        <v>86</v>
      </c>
      <c r="B10" s="41" t="str">
        <f>INDEX(B1:B7,4)</f>
        <v>A2</v>
      </c>
      <c r="C10" s="45" t="s">
        <v>92</v>
      </c>
      <c r="D10" s="1"/>
      <c r="E10" t="s">
        <v>93</v>
      </c>
    </row>
    <row r="12" spans="1:6" x14ac:dyDescent="0.25">
      <c r="A12" s="20" t="s">
        <v>86</v>
      </c>
      <c r="B12" s="18" t="str">
        <f>INDEX(A2:C7,2,2)</f>
        <v>A6</v>
      </c>
      <c r="C12" s="45" t="s">
        <v>94</v>
      </c>
      <c r="E12" t="s">
        <v>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8E4F-3981-4EF4-BFB8-3932BEDFA4E5}">
  <dimension ref="A1:I11"/>
  <sheetViews>
    <sheetView showGridLines="0" workbookViewId="0">
      <selection activeCell="I11" sqref="I11"/>
    </sheetView>
  </sheetViews>
  <sheetFormatPr baseColWidth="10" defaultRowHeight="15" x14ac:dyDescent="0.25"/>
  <sheetData>
    <row r="1" spans="1:9" x14ac:dyDescent="0.25">
      <c r="A1" s="39" t="s">
        <v>16</v>
      </c>
      <c r="B1" s="39" t="s">
        <v>5</v>
      </c>
      <c r="C1" s="40" t="s">
        <v>24</v>
      </c>
    </row>
    <row r="2" spans="1:9" x14ac:dyDescent="0.25">
      <c r="A2" s="41" t="s">
        <v>17</v>
      </c>
      <c r="B2" s="42" t="s">
        <v>25</v>
      </c>
      <c r="C2" s="18">
        <v>1</v>
      </c>
    </row>
    <row r="3" spans="1:9" x14ac:dyDescent="0.25">
      <c r="A3" s="41" t="s">
        <v>18</v>
      </c>
      <c r="B3" s="42" t="s">
        <v>26</v>
      </c>
      <c r="C3" s="18">
        <v>2</v>
      </c>
    </row>
    <row r="4" spans="1:9" x14ac:dyDescent="0.25">
      <c r="A4" s="41" t="s">
        <v>19</v>
      </c>
      <c r="B4" s="42" t="s">
        <v>27</v>
      </c>
      <c r="C4" s="18">
        <v>2</v>
      </c>
    </row>
    <row r="5" spans="1:9" x14ac:dyDescent="0.25">
      <c r="A5" s="41" t="s">
        <v>20</v>
      </c>
      <c r="B5" s="42" t="s">
        <v>29</v>
      </c>
      <c r="C5" s="18">
        <v>1</v>
      </c>
    </row>
    <row r="6" spans="1:9" x14ac:dyDescent="0.25">
      <c r="A6" s="41" t="s">
        <v>21</v>
      </c>
      <c r="B6" s="42" t="s">
        <v>28</v>
      </c>
      <c r="C6" s="18">
        <v>1</v>
      </c>
    </row>
    <row r="7" spans="1:9" x14ac:dyDescent="0.25">
      <c r="A7" s="41" t="s">
        <v>23</v>
      </c>
      <c r="B7" s="42" t="s">
        <v>30</v>
      </c>
      <c r="C7" s="18">
        <v>2</v>
      </c>
    </row>
    <row r="8" spans="1:9" x14ac:dyDescent="0.25">
      <c r="A8" s="41" t="s">
        <v>22</v>
      </c>
      <c r="B8" s="42" t="s">
        <v>31</v>
      </c>
      <c r="C8" s="18">
        <v>1</v>
      </c>
    </row>
    <row r="10" spans="1:9" x14ac:dyDescent="0.25">
      <c r="A10" s="43" t="s">
        <v>86</v>
      </c>
      <c r="B10" s="44">
        <f>MATCH("Houilles",A1:A8,0)</f>
        <v>7</v>
      </c>
      <c r="C10" s="45" t="s">
        <v>87</v>
      </c>
      <c r="F10" s="9" t="s">
        <v>85</v>
      </c>
      <c r="G10" s="9" t="s">
        <v>23</v>
      </c>
      <c r="I10" t="s">
        <v>89</v>
      </c>
    </row>
    <row r="11" spans="1:9" x14ac:dyDescent="0.25">
      <c r="A11" s="43" t="s">
        <v>86</v>
      </c>
      <c r="B11" s="44">
        <f>MATCH("19h16",A6:C6,0)</f>
        <v>2</v>
      </c>
      <c r="C11" s="45" t="s">
        <v>88</v>
      </c>
      <c r="F11" s="9" t="s">
        <v>85</v>
      </c>
      <c r="G11" s="9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1D8A8-35FE-4452-98F0-56C7E9A79BCF}">
  <dimension ref="A1:J13"/>
  <sheetViews>
    <sheetView showGridLines="0" tabSelected="1" workbookViewId="0">
      <selection activeCell="F25" sqref="F25"/>
    </sheetView>
  </sheetViews>
  <sheetFormatPr baseColWidth="10" defaultRowHeight="15" x14ac:dyDescent="0.25"/>
  <cols>
    <col min="3" max="3" width="36.7109375" bestFit="1" customWidth="1"/>
    <col min="4" max="4" width="14.85546875" customWidth="1"/>
    <col min="5" max="5" width="16.85546875" customWidth="1"/>
    <col min="7" max="7" width="6.28515625" customWidth="1"/>
  </cols>
  <sheetData>
    <row r="1" spans="1:10" x14ac:dyDescent="0.25">
      <c r="A1" s="21" t="s">
        <v>5</v>
      </c>
      <c r="B1" s="22" t="s">
        <v>12</v>
      </c>
      <c r="C1" s="22" t="s">
        <v>15</v>
      </c>
    </row>
    <row r="2" spans="1:10" x14ac:dyDescent="0.25">
      <c r="A2" s="20" t="s">
        <v>6</v>
      </c>
      <c r="B2" s="18" t="s">
        <v>13</v>
      </c>
      <c r="C2" s="19">
        <v>2</v>
      </c>
    </row>
    <row r="3" spans="1:10" x14ac:dyDescent="0.25">
      <c r="A3" s="20" t="s">
        <v>7</v>
      </c>
      <c r="B3" s="18" t="s">
        <v>1</v>
      </c>
      <c r="C3" s="19">
        <v>3</v>
      </c>
    </row>
    <row r="4" spans="1:10" x14ac:dyDescent="0.25">
      <c r="A4" s="20" t="s">
        <v>8</v>
      </c>
      <c r="B4" s="18" t="s">
        <v>0</v>
      </c>
      <c r="C4" s="19">
        <v>5</v>
      </c>
    </row>
    <row r="5" spans="1:10" x14ac:dyDescent="0.25">
      <c r="A5" s="20" t="s">
        <v>9</v>
      </c>
      <c r="B5" s="18" t="s">
        <v>2</v>
      </c>
      <c r="C5" s="19">
        <v>1</v>
      </c>
    </row>
    <row r="6" spans="1:10" x14ac:dyDescent="0.25">
      <c r="A6" s="20" t="s">
        <v>10</v>
      </c>
      <c r="B6" s="18" t="s">
        <v>13</v>
      </c>
      <c r="C6" s="19">
        <v>4</v>
      </c>
    </row>
    <row r="7" spans="1:10" x14ac:dyDescent="0.25">
      <c r="A7" s="20" t="s">
        <v>11</v>
      </c>
      <c r="B7" s="18" t="s">
        <v>14</v>
      </c>
      <c r="C7" s="19">
        <v>6</v>
      </c>
    </row>
    <row r="8" spans="1:10" x14ac:dyDescent="0.25">
      <c r="A8" s="10"/>
    </row>
    <row r="9" spans="1:10" x14ac:dyDescent="0.25">
      <c r="A9" s="34"/>
      <c r="B9" s="12" t="s">
        <v>12</v>
      </c>
      <c r="C9" s="35" t="str">
        <f>B4</f>
        <v>A2</v>
      </c>
      <c r="D9" s="37" t="s">
        <v>80</v>
      </c>
      <c r="E9" t="s">
        <v>77</v>
      </c>
      <c r="F9" s="18">
        <f>MATCH(C9,B2:B7)</f>
        <v>3</v>
      </c>
      <c r="G9" t="s">
        <v>79</v>
      </c>
      <c r="H9" t="s">
        <v>82</v>
      </c>
      <c r="J9" t="s">
        <v>83</v>
      </c>
    </row>
    <row r="10" spans="1:10" x14ac:dyDescent="0.25">
      <c r="A10" s="1"/>
      <c r="B10" s="12" t="s">
        <v>74</v>
      </c>
      <c r="C10" s="36" t="s">
        <v>75</v>
      </c>
      <c r="F10" s="1"/>
    </row>
    <row r="11" spans="1:10" x14ac:dyDescent="0.25">
      <c r="A11" s="1"/>
      <c r="B11" s="1"/>
      <c r="F11" s="1"/>
    </row>
    <row r="12" spans="1:10" x14ac:dyDescent="0.25">
      <c r="A12" s="1"/>
      <c r="B12" s="1" t="s">
        <v>15</v>
      </c>
      <c r="C12" s="35">
        <f>C2</f>
        <v>2</v>
      </c>
      <c r="D12" s="37" t="s">
        <v>80</v>
      </c>
      <c r="E12" t="s">
        <v>78</v>
      </c>
      <c r="F12" s="38">
        <f>MATCH(C12,C2:C7)</f>
        <v>1</v>
      </c>
      <c r="G12" t="s">
        <v>79</v>
      </c>
      <c r="H12" t="s">
        <v>81</v>
      </c>
      <c r="J12" t="s">
        <v>84</v>
      </c>
    </row>
    <row r="13" spans="1:10" x14ac:dyDescent="0.25">
      <c r="A13" s="1"/>
      <c r="B13" s="1" t="s">
        <v>74</v>
      </c>
      <c r="C13" s="36" t="s">
        <v>76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395E-06FD-4179-9EE8-6281098729CE}">
  <dimension ref="A1:K16"/>
  <sheetViews>
    <sheetView showGridLines="0" workbookViewId="0">
      <selection activeCell="N17" sqref="N17"/>
    </sheetView>
  </sheetViews>
  <sheetFormatPr baseColWidth="10" defaultRowHeight="15" x14ac:dyDescent="0.25"/>
  <cols>
    <col min="3" max="3" width="13.5703125" bestFit="1" customWidth="1"/>
    <col min="5" max="5" width="15.85546875" customWidth="1"/>
  </cols>
  <sheetData>
    <row r="1" spans="1:11" x14ac:dyDescent="0.25">
      <c r="A1" s="13" t="s">
        <v>3</v>
      </c>
      <c r="B1" s="3"/>
      <c r="C1" s="3"/>
      <c r="D1" s="3"/>
      <c r="E1" s="4"/>
      <c r="F1" s="3"/>
    </row>
    <row r="2" spans="1:11" ht="15.75" thickBot="1" x14ac:dyDescent="0.3">
      <c r="A2" s="5" t="s">
        <v>35</v>
      </c>
      <c r="B2" s="6"/>
      <c r="C2" s="6"/>
      <c r="D2" s="6"/>
      <c r="E2" s="7"/>
      <c r="F2" s="3"/>
    </row>
    <row r="3" spans="1:11" s="14" customFormat="1" x14ac:dyDescent="0.25">
      <c r="A3" s="2"/>
      <c r="B3" s="2"/>
      <c r="C3" s="2"/>
      <c r="D3" s="2"/>
      <c r="E3" s="17"/>
      <c r="F3" s="17"/>
      <c r="G3" s="15"/>
    </row>
    <row r="4" spans="1:11" x14ac:dyDescent="0.25">
      <c r="A4" s="8" t="s">
        <v>32</v>
      </c>
      <c r="B4" s="8" t="s">
        <v>4</v>
      </c>
      <c r="C4" s="8" t="s">
        <v>33</v>
      </c>
      <c r="D4" s="8" t="s">
        <v>34</v>
      </c>
      <c r="E4" s="12"/>
      <c r="F4" s="12"/>
      <c r="G4" s="10"/>
    </row>
    <row r="5" spans="1:11" x14ac:dyDescent="0.25">
      <c r="A5" s="9" t="s">
        <v>36</v>
      </c>
      <c r="B5" s="9" t="s">
        <v>37</v>
      </c>
      <c r="C5" s="9">
        <v>99010931</v>
      </c>
      <c r="D5" s="46" t="s">
        <v>56</v>
      </c>
      <c r="E5" s="17"/>
      <c r="F5" s="23"/>
      <c r="G5" s="24"/>
      <c r="H5" s="24"/>
      <c r="I5" s="24"/>
      <c r="J5" s="25" t="s">
        <v>68</v>
      </c>
      <c r="K5" s="33" t="str">
        <f>INDEX(A5:D16,MATCH("Bordeaux",D5:D16,0),2)</f>
        <v xml:space="preserve">Millard </v>
      </c>
    </row>
    <row r="6" spans="1:11" x14ac:dyDescent="0.25">
      <c r="A6" s="9" t="s">
        <v>39</v>
      </c>
      <c r="B6" s="9" t="s">
        <v>38</v>
      </c>
      <c r="C6" s="9">
        <v>99345668</v>
      </c>
      <c r="D6" s="46" t="s">
        <v>57</v>
      </c>
      <c r="E6" s="17"/>
      <c r="F6" s="26"/>
      <c r="G6" s="10"/>
      <c r="H6" s="10"/>
      <c r="I6" s="10"/>
      <c r="J6" s="27" t="s">
        <v>73</v>
      </c>
      <c r="K6" s="33"/>
    </row>
    <row r="7" spans="1:11" x14ac:dyDescent="0.25">
      <c r="A7" s="9" t="s">
        <v>41</v>
      </c>
      <c r="B7" s="9" t="s">
        <v>40</v>
      </c>
      <c r="C7" s="9">
        <v>99724047</v>
      </c>
      <c r="D7" s="46" t="s">
        <v>58</v>
      </c>
      <c r="E7" s="17"/>
      <c r="F7" s="26"/>
      <c r="G7" s="10"/>
      <c r="H7" s="10"/>
      <c r="I7" s="10"/>
      <c r="J7" s="27" t="s">
        <v>69</v>
      </c>
      <c r="K7" s="33"/>
    </row>
    <row r="8" spans="1:11" x14ac:dyDescent="0.25">
      <c r="A8" s="9" t="s">
        <v>43</v>
      </c>
      <c r="B8" s="9" t="s">
        <v>42</v>
      </c>
      <c r="C8" s="9">
        <v>99088381</v>
      </c>
      <c r="D8" s="46" t="s">
        <v>59</v>
      </c>
      <c r="E8" s="17"/>
      <c r="F8" s="28"/>
      <c r="G8" s="10"/>
      <c r="H8" s="10"/>
      <c r="I8" s="10"/>
      <c r="J8" s="29" t="s">
        <v>70</v>
      </c>
      <c r="K8" s="33"/>
    </row>
    <row r="9" spans="1:11" x14ac:dyDescent="0.25">
      <c r="A9" s="9" t="s">
        <v>44</v>
      </c>
      <c r="B9" s="9" t="s">
        <v>42</v>
      </c>
      <c r="C9" s="9">
        <v>99314596</v>
      </c>
      <c r="D9" s="46" t="s">
        <v>60</v>
      </c>
      <c r="E9" s="17"/>
      <c r="F9" s="28"/>
      <c r="G9" s="10"/>
      <c r="H9" s="10"/>
      <c r="I9" s="10"/>
      <c r="J9" s="29" t="s">
        <v>71</v>
      </c>
      <c r="K9" s="33"/>
    </row>
    <row r="10" spans="1:11" x14ac:dyDescent="0.25">
      <c r="A10" s="9" t="s">
        <v>46</v>
      </c>
      <c r="B10" s="9" t="s">
        <v>45</v>
      </c>
      <c r="C10" s="9">
        <v>99141707</v>
      </c>
      <c r="D10" s="46" t="s">
        <v>61</v>
      </c>
      <c r="E10" s="17"/>
      <c r="F10" s="30"/>
      <c r="G10" s="31"/>
      <c r="H10" s="31"/>
      <c r="I10" s="31"/>
      <c r="J10" s="32" t="s">
        <v>72</v>
      </c>
      <c r="K10" s="33"/>
    </row>
    <row r="11" spans="1:11" x14ac:dyDescent="0.25">
      <c r="A11" s="9" t="s">
        <v>47</v>
      </c>
      <c r="B11" s="9" t="s">
        <v>38</v>
      </c>
      <c r="C11" s="9">
        <v>99107684</v>
      </c>
      <c r="D11" s="46" t="s">
        <v>62</v>
      </c>
      <c r="E11" s="17"/>
      <c r="G11" s="10"/>
    </row>
    <row r="12" spans="1:11" x14ac:dyDescent="0.25">
      <c r="A12" s="9" t="s">
        <v>48</v>
      </c>
      <c r="B12" s="9" t="s">
        <v>42</v>
      </c>
      <c r="C12" s="9">
        <v>99699752</v>
      </c>
      <c r="D12" s="46" t="s">
        <v>65</v>
      </c>
      <c r="E12" s="17"/>
      <c r="G12" s="10"/>
    </row>
    <row r="13" spans="1:11" x14ac:dyDescent="0.25">
      <c r="A13" s="9" t="s">
        <v>50</v>
      </c>
      <c r="B13" s="9" t="s">
        <v>49</v>
      </c>
      <c r="C13" s="9">
        <v>99403941</v>
      </c>
      <c r="D13" s="46" t="s">
        <v>66</v>
      </c>
      <c r="E13" s="17"/>
    </row>
    <row r="14" spans="1:11" x14ac:dyDescent="0.25">
      <c r="A14" s="9" t="s">
        <v>52</v>
      </c>
      <c r="B14" s="9" t="s">
        <v>51</v>
      </c>
      <c r="C14" s="9">
        <v>99672964</v>
      </c>
      <c r="D14" s="46" t="s">
        <v>63</v>
      </c>
      <c r="E14" s="17"/>
    </row>
    <row r="15" spans="1:11" x14ac:dyDescent="0.25">
      <c r="A15" s="9" t="s">
        <v>54</v>
      </c>
      <c r="B15" s="9" t="s">
        <v>53</v>
      </c>
      <c r="C15" s="9">
        <v>99148478</v>
      </c>
      <c r="D15" s="46" t="s">
        <v>67</v>
      </c>
      <c r="E15" s="17"/>
    </row>
    <row r="16" spans="1:11" x14ac:dyDescent="0.25">
      <c r="A16" s="9" t="s">
        <v>55</v>
      </c>
      <c r="B16" s="9" t="s">
        <v>42</v>
      </c>
      <c r="C16" s="9">
        <v>99810880</v>
      </c>
      <c r="D16" s="46" t="s">
        <v>64</v>
      </c>
      <c r="E16" s="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ECB25-9550-419C-A041-7836F85C1E1E}">
  <dimension ref="A1:K16"/>
  <sheetViews>
    <sheetView showGridLines="0" workbookViewId="0">
      <selection activeCell="E14" sqref="E14"/>
    </sheetView>
  </sheetViews>
  <sheetFormatPr baseColWidth="10" defaultRowHeight="15" x14ac:dyDescent="0.25"/>
  <cols>
    <col min="3" max="3" width="13.5703125" bestFit="1" customWidth="1"/>
    <col min="5" max="5" width="12.7109375" customWidth="1"/>
  </cols>
  <sheetData>
    <row r="1" spans="1:11" x14ac:dyDescent="0.25">
      <c r="A1" s="13" t="s">
        <v>3</v>
      </c>
      <c r="B1" s="3"/>
      <c r="C1" s="3"/>
      <c r="D1" s="3"/>
      <c r="E1" s="4"/>
      <c r="F1" s="3"/>
    </row>
    <row r="2" spans="1:11" ht="15.75" thickBot="1" x14ac:dyDescent="0.3">
      <c r="A2" s="5" t="s">
        <v>35</v>
      </c>
      <c r="B2" s="6"/>
      <c r="C2" s="6"/>
      <c r="D2" s="6"/>
      <c r="E2" s="7"/>
      <c r="F2" s="3"/>
    </row>
    <row r="3" spans="1:11" s="14" customFormat="1" x14ac:dyDescent="0.25">
      <c r="A3" s="2"/>
      <c r="B3" s="2"/>
      <c r="C3" s="2"/>
      <c r="D3" s="2"/>
      <c r="E3" s="17"/>
      <c r="F3" s="17"/>
      <c r="G3" s="15"/>
    </row>
    <row r="4" spans="1:11" x14ac:dyDescent="0.25">
      <c r="A4" s="8" t="s">
        <v>32</v>
      </c>
      <c r="B4" s="8" t="s">
        <v>4</v>
      </c>
      <c r="C4" s="8" t="s">
        <v>33</v>
      </c>
      <c r="D4" s="8" t="s">
        <v>34</v>
      </c>
      <c r="E4" s="12"/>
      <c r="F4" s="12"/>
      <c r="G4" s="10"/>
    </row>
    <row r="5" spans="1:11" x14ac:dyDescent="0.25">
      <c r="A5" s="9" t="s">
        <v>36</v>
      </c>
      <c r="B5" s="9" t="s">
        <v>37</v>
      </c>
      <c r="C5" s="9">
        <v>99010931</v>
      </c>
      <c r="D5" s="9" t="s">
        <v>56</v>
      </c>
      <c r="E5" s="17"/>
      <c r="F5" s="23"/>
      <c r="G5" s="24"/>
      <c r="H5" s="24"/>
      <c r="I5" s="24"/>
      <c r="J5" s="25" t="s">
        <v>68</v>
      </c>
      <c r="K5" s="33" t="str">
        <f>INDEX(B5:B16,MATCH("Bordeaux",D5:D16,0))</f>
        <v xml:space="preserve">Millard </v>
      </c>
    </row>
    <row r="6" spans="1:11" x14ac:dyDescent="0.25">
      <c r="A6" s="9" t="s">
        <v>39</v>
      </c>
      <c r="B6" s="9" t="s">
        <v>38</v>
      </c>
      <c r="C6" s="9">
        <v>99345668</v>
      </c>
      <c r="D6" s="9" t="s">
        <v>57</v>
      </c>
      <c r="E6" s="17"/>
      <c r="F6" s="26"/>
      <c r="G6" s="10"/>
      <c r="H6" s="10"/>
      <c r="I6" s="10"/>
      <c r="J6" s="27" t="s">
        <v>73</v>
      </c>
      <c r="K6" s="33">
        <f>INDEX(C5:C16,MATCH("Buchanan",A5:A16,0))</f>
        <v>99810880</v>
      </c>
    </row>
    <row r="7" spans="1:11" x14ac:dyDescent="0.25">
      <c r="A7" s="9" t="s">
        <v>41</v>
      </c>
      <c r="B7" s="9" t="s">
        <v>40</v>
      </c>
      <c r="C7" s="9">
        <v>99724047</v>
      </c>
      <c r="D7" s="9" t="s">
        <v>58</v>
      </c>
      <c r="E7" s="17"/>
      <c r="F7" s="26"/>
      <c r="G7" s="10"/>
      <c r="H7" s="10"/>
      <c r="I7" s="10"/>
      <c r="J7" s="27" t="s">
        <v>69</v>
      </c>
      <c r="K7" s="33" t="str">
        <f>INDEX(D5:D16,MATCH("Jackson",A5:A16,0)-1)</f>
        <v>Nice</v>
      </c>
    </row>
    <row r="8" spans="1:11" x14ac:dyDescent="0.25">
      <c r="A8" s="9" t="s">
        <v>43</v>
      </c>
      <c r="B8" s="9" t="s">
        <v>42</v>
      </c>
      <c r="C8" s="9">
        <v>99088381</v>
      </c>
      <c r="D8" s="9" t="s">
        <v>59</v>
      </c>
      <c r="E8" s="17"/>
      <c r="F8" s="28"/>
      <c r="G8" s="10"/>
      <c r="H8" s="10"/>
      <c r="I8" s="10"/>
      <c r="J8" s="29" t="s">
        <v>70</v>
      </c>
      <c r="K8" s="33" t="str">
        <f>INDEX(B5:B16,MATCH("Polk",A5:A16,0))</f>
        <v>James</v>
      </c>
    </row>
    <row r="9" spans="1:11" x14ac:dyDescent="0.25">
      <c r="A9" s="9" t="s">
        <v>44</v>
      </c>
      <c r="B9" s="9" t="s">
        <v>42</v>
      </c>
      <c r="C9" s="9">
        <v>99314596</v>
      </c>
      <c r="D9" s="9" t="s">
        <v>60</v>
      </c>
      <c r="E9" s="17"/>
      <c r="F9" s="28"/>
      <c r="G9" s="10"/>
      <c r="H9" s="10"/>
      <c r="I9" s="10"/>
      <c r="J9" s="29" t="s">
        <v>71</v>
      </c>
      <c r="K9" s="33" t="str">
        <f>INDEX(A5:A16,MATCH("Rennes",D5:D16,0))</f>
        <v>Taylor</v>
      </c>
    </row>
    <row r="10" spans="1:11" x14ac:dyDescent="0.25">
      <c r="A10" s="9" t="s">
        <v>46</v>
      </c>
      <c r="B10" s="9" t="s">
        <v>45</v>
      </c>
      <c r="C10" s="9">
        <v>99141707</v>
      </c>
      <c r="D10" s="9" t="s">
        <v>61</v>
      </c>
      <c r="E10" s="17"/>
      <c r="F10" s="30"/>
      <c r="G10" s="31"/>
      <c r="H10" s="31"/>
      <c r="I10" s="31"/>
      <c r="J10" s="32" t="s">
        <v>72</v>
      </c>
      <c r="K10" s="33">
        <f>INDEX(C5:C16,MATCH("Jefferson",A5:A16,0)+1)</f>
        <v>99088381</v>
      </c>
    </row>
    <row r="11" spans="1:11" x14ac:dyDescent="0.25">
      <c r="A11" s="9" t="s">
        <v>47</v>
      </c>
      <c r="B11" s="9" t="s">
        <v>38</v>
      </c>
      <c r="C11" s="9">
        <v>99107684</v>
      </c>
      <c r="D11" s="9" t="s">
        <v>62</v>
      </c>
      <c r="E11" s="17"/>
      <c r="G11" s="10"/>
    </row>
    <row r="12" spans="1:11" x14ac:dyDescent="0.25">
      <c r="A12" s="9" t="s">
        <v>48</v>
      </c>
      <c r="B12" s="9" t="s">
        <v>42</v>
      </c>
      <c r="C12" s="9">
        <v>99699752</v>
      </c>
      <c r="D12" s="9" t="s">
        <v>65</v>
      </c>
      <c r="E12" s="17"/>
      <c r="G12" s="10"/>
    </row>
    <row r="13" spans="1:11" x14ac:dyDescent="0.25">
      <c r="A13" s="9" t="s">
        <v>50</v>
      </c>
      <c r="B13" s="9" t="s">
        <v>49</v>
      </c>
      <c r="C13" s="9">
        <v>99403941</v>
      </c>
      <c r="D13" s="9" t="s">
        <v>66</v>
      </c>
      <c r="E13" s="17"/>
    </row>
    <row r="14" spans="1:11" x14ac:dyDescent="0.25">
      <c r="A14" s="9" t="s">
        <v>52</v>
      </c>
      <c r="B14" s="9" t="s">
        <v>51</v>
      </c>
      <c r="C14" s="9">
        <v>99672964</v>
      </c>
      <c r="D14" s="9" t="s">
        <v>63</v>
      </c>
      <c r="E14" s="17"/>
    </row>
    <row r="15" spans="1:11" x14ac:dyDescent="0.25">
      <c r="A15" s="9" t="s">
        <v>54</v>
      </c>
      <c r="B15" s="9" t="s">
        <v>53</v>
      </c>
      <c r="C15" s="9">
        <v>99148478</v>
      </c>
      <c r="D15" s="9" t="s">
        <v>67</v>
      </c>
      <c r="E15" s="17"/>
    </row>
    <row r="16" spans="1:11" x14ac:dyDescent="0.25">
      <c r="A16" s="9" t="s">
        <v>55</v>
      </c>
      <c r="B16" s="9" t="s">
        <v>42</v>
      </c>
      <c r="C16" s="9">
        <v>99810880</v>
      </c>
      <c r="D16" s="9" t="s">
        <v>64</v>
      </c>
      <c r="E1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INDEX</vt:lpstr>
      <vt:lpstr>EQUIV</vt:lpstr>
      <vt:lpstr>DEMO INDEX+EQUIV</vt:lpstr>
      <vt:lpstr>Enoncé Exercice 1</vt:lpstr>
      <vt:lpstr>Corrigé Exercice 1</vt:lpstr>
      <vt:lpstr>Fiche</vt:lpstr>
      <vt:lpstr>PLANNING</vt:lpstr>
      <vt:lpstr>'Corrigé Exercice 1'!Relevé_de_notes</vt:lpstr>
      <vt:lpstr>'Enoncé Exercice 1'!Relevé_de_notes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LISIMACHIO</dc:creator>
  <cp:lastModifiedBy>Admin</cp:lastModifiedBy>
  <dcterms:created xsi:type="dcterms:W3CDTF">2018-01-07T18:19:41Z</dcterms:created>
  <dcterms:modified xsi:type="dcterms:W3CDTF">2020-11-30T13:46:13Z</dcterms:modified>
</cp:coreProperties>
</file>